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9320" windowHeight="10110" activeTab="0"/>
  </bookViews>
  <sheets>
    <sheet name="opbrengsten" sheetId="2" r:id="rId1"/>
  </sheets>
  <definedNames/>
  <calcPr calcId="145621"/>
</workbook>
</file>

<file path=xl/sharedStrings.xml><?xml version="1.0" encoding="utf-8"?>
<sst xmlns="http://schemas.openxmlformats.org/spreadsheetml/2006/main" count="30" uniqueCount="14">
  <si>
    <t>kWh</t>
  </si>
  <si>
    <t>windex</t>
  </si>
  <si>
    <t>P90</t>
  </si>
  <si>
    <t>P50</t>
  </si>
  <si>
    <t>realisatie</t>
  </si>
  <si>
    <t xml:space="preserve"> </t>
  </si>
  <si>
    <t>%</t>
  </si>
  <si>
    <t>Burgervlotbrug molens</t>
  </si>
  <si>
    <t xml:space="preserve">% </t>
  </si>
  <si>
    <t>Lagerwey molens Zijpe</t>
  </si>
  <si>
    <t>Totaal Kennemerwind</t>
  </si>
  <si>
    <t>feb-14</t>
  </si>
  <si>
    <t>jaar</t>
  </si>
  <si>
    <t xml:space="preserve">           Kennemerwind: maandelijkse opbrengsten in kWh september 2013 tot en met augustus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</si>
</sst>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_-* #,##0.00\-;_-* &quot;-&quot;??_-;_-@_-"/>
    <numFmt numFmtId="165" formatCode="_-* #,##0_-;_-* #,##0\-;_-* &quot;-&quot;??_-;_-@_-"/>
    <numFmt numFmtId="166" formatCode="_-* #,##0.0000_-;_-* #,##0.0000\-;_-* &quot;-&quot;??_-;_-@_-"/>
    <numFmt numFmtId="167" formatCode="_-* #,##0_-;_-* #,##0\-;_-* &quot;-&quot;????_-;_-@_-"/>
  </numFmts>
  <fonts count="11">
    <font>
      <sz val="10"/>
      <color theme="1"/>
      <name val="Verdana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" fontId="3" fillId="0" borderId="4" xfId="0" applyNumberFormat="1" applyFont="1" applyBorder="1" applyAlignment="1">
      <alignment horizontal="center"/>
    </xf>
    <xf numFmtId="0" fontId="0" fillId="0" borderId="4" xfId="0" applyBorder="1"/>
    <xf numFmtId="17" fontId="4" fillId="0" borderId="4" xfId="21" applyNumberFormat="1" applyFont="1" applyFill="1" applyBorder="1" applyAlignment="1">
      <alignment horizontal="center"/>
      <protection/>
    </xf>
    <xf numFmtId="165" fontId="3" fillId="2" borderId="4" xfId="20" applyNumberFormat="1" applyFont="1" applyFill="1" applyBorder="1"/>
    <xf numFmtId="0" fontId="3" fillId="3" borderId="2" xfId="0" applyFont="1" applyFill="1" applyBorder="1" applyAlignment="1">
      <alignment horizontal="center"/>
    </xf>
    <xf numFmtId="165" fontId="3" fillId="3" borderId="4" xfId="20" applyNumberFormat="1" applyFont="1" applyFill="1" applyBorder="1"/>
    <xf numFmtId="0" fontId="3" fillId="4" borderId="2" xfId="0" applyFont="1" applyFill="1" applyBorder="1" applyAlignment="1">
      <alignment horizontal="center"/>
    </xf>
    <xf numFmtId="165" fontId="3" fillId="4" borderId="4" xfId="20" applyNumberFormat="1" applyFont="1" applyFill="1" applyBorder="1"/>
    <xf numFmtId="0" fontId="3" fillId="0" borderId="0" xfId="0" applyFont="1" applyFill="1" applyBorder="1" applyAlignment="1">
      <alignment horizontal="center"/>
    </xf>
    <xf numFmtId="165" fontId="3" fillId="0" borderId="0" xfId="20" applyNumberFormat="1" applyFont="1" applyFill="1" applyBorder="1"/>
    <xf numFmtId="165" fontId="3" fillId="2" borderId="4" xfId="0" applyNumberFormat="1" applyFont="1" applyFill="1" applyBorder="1"/>
    <xf numFmtId="0" fontId="3" fillId="4" borderId="4" xfId="0" applyFont="1" applyFill="1" applyBorder="1" applyAlignment="1">
      <alignment horizontal="center"/>
    </xf>
    <xf numFmtId="167" fontId="3" fillId="4" borderId="4" xfId="0" applyNumberFormat="1" applyFont="1" applyFill="1" applyBorder="1"/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6" fontId="3" fillId="0" borderId="4" xfId="20" applyNumberFormat="1" applyFont="1" applyBorder="1" applyAlignment="1">
      <alignment/>
    </xf>
    <xf numFmtId="166" fontId="8" fillId="0" borderId="4" xfId="20" applyNumberFormat="1" applyFont="1" applyBorder="1"/>
    <xf numFmtId="49" fontId="8" fillId="0" borderId="4" xfId="20" applyNumberFormat="1" applyFont="1" applyBorder="1" applyAlignment="1">
      <alignment horizontal="center"/>
    </xf>
    <xf numFmtId="165" fontId="8" fillId="3" borderId="4" xfId="20" applyNumberFormat="1" applyFont="1" applyFill="1" applyBorder="1"/>
    <xf numFmtId="165" fontId="8" fillId="4" borderId="4" xfId="20" applyNumberFormat="1" applyFont="1" applyFill="1" applyBorder="1"/>
    <xf numFmtId="166" fontId="3" fillId="0" borderId="4" xfId="20" applyNumberFormat="1" applyFont="1" applyFill="1" applyBorder="1" applyAlignment="1">
      <alignment/>
    </xf>
    <xf numFmtId="165" fontId="8" fillId="2" borderId="4" xfId="20" applyNumberFormat="1" applyFont="1" applyFill="1" applyBorder="1"/>
    <xf numFmtId="3" fontId="0" fillId="0" borderId="0" xfId="0" applyNumberFormat="1"/>
    <xf numFmtId="0" fontId="9" fillId="0" borderId="0" xfId="0" applyFont="1"/>
    <xf numFmtId="165" fontId="10" fillId="0" borderId="0" xfId="20" applyNumberFormat="1" applyFont="1" applyFill="1" applyBorder="1"/>
    <xf numFmtId="0" fontId="5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7" fontId="9" fillId="0" borderId="4" xfId="0" applyNumberFormat="1" applyFont="1" applyBorder="1"/>
    <xf numFmtId="165" fontId="9" fillId="0" borderId="4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Standaard 2" xfId="21"/>
    <cellStyle name="Komma 2" xfId="22"/>
    <cellStyle name="Standaard 3" xfId="23"/>
    <cellStyle name="Komma 3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75"/>
          <c:y val="0.06075"/>
          <c:w val="0.586"/>
          <c:h val="0.756"/>
        </c:manualLayout>
      </c:layout>
      <c:lineChart>
        <c:grouping val="standard"/>
        <c:varyColors val="0"/>
        <c:ser>
          <c:idx val="0"/>
          <c:order val="0"/>
          <c:tx>
            <c:strRef>
              <c:f>opbrengsten!$C$5</c:f>
              <c:strCache>
                <c:ptCount val="1"/>
                <c:pt idx="0">
                  <c:v>P90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opbrengsten!$B$6:$B$17</c:f>
              <c:strCache/>
            </c:strRef>
          </c:cat>
          <c:val>
            <c:numRef>
              <c:f>opbrengsten!$C$6:$C$17</c:f>
              <c:numCache/>
            </c:numRef>
          </c:val>
          <c:smooth val="0"/>
        </c:ser>
        <c:ser>
          <c:idx val="1"/>
          <c:order val="1"/>
          <c:tx>
            <c:strRef>
              <c:f>opbrengsten!$D$5</c:f>
              <c:strCache>
                <c:ptCount val="1"/>
                <c:pt idx="0">
                  <c:v>P50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opbrengsten!$B$6:$B$17</c:f>
              <c:strCache/>
            </c:strRef>
          </c:cat>
          <c:val>
            <c:numRef>
              <c:f>opbrengsten!$D$6:$D$17</c:f>
              <c:numCache/>
            </c:numRef>
          </c:val>
          <c:smooth val="0"/>
        </c:ser>
        <c:ser>
          <c:idx val="2"/>
          <c:order val="2"/>
          <c:tx>
            <c:strRef>
              <c:f>opbrengsten!$E$5</c:f>
              <c:strCache>
                <c:ptCount val="1"/>
                <c:pt idx="0">
                  <c:v>realisatie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opbrengsten!$B$6:$B$17</c:f>
              <c:strCache/>
            </c:strRef>
          </c:cat>
          <c:val>
            <c:numRef>
              <c:f>opbrengsten!$E$6:$E$17</c:f>
              <c:numCache/>
            </c:numRef>
          </c:val>
          <c:smooth val="0"/>
        </c:ser>
        <c:axId val="7472405"/>
        <c:axId val="142782"/>
      </c:lineChart>
      <c:catAx>
        <c:axId val="7472405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crossAx val="142782"/>
        <c:crosses val="autoZero"/>
        <c:auto val="1"/>
        <c:lblOffset val="100"/>
        <c:noMultiLvlLbl val="0"/>
      </c:catAx>
      <c:valAx>
        <c:axId val="142782"/>
        <c:scaling>
          <c:orientation val="minMax"/>
        </c:scaling>
        <c:axPos val="l"/>
        <c:majorGridlines/>
        <c:delete val="0"/>
        <c:numFmt formatCode="_-* #,##0_-;_-* #,##0\-;_-* &quot;-&quot;??_-;_-@_-" sourceLinked="1"/>
        <c:majorTickMark val="out"/>
        <c:minorTickMark val="none"/>
        <c:tickLblPos val="nextTo"/>
        <c:crossAx val="747240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lang xmlns:c="http://schemas.openxmlformats.org/drawingml/2006/chart" val="nl-NL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opbrengsten!$C$42</c:f>
              <c:strCache>
                <c:ptCount val="1"/>
                <c:pt idx="0">
                  <c:v>P50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opbrengsten!$B$43:$B$54</c:f>
              <c:strCache/>
            </c:strRef>
          </c:cat>
          <c:val>
            <c:numRef>
              <c:f>opbrengsten!$C$43:$C$54</c:f>
              <c:numCache/>
            </c:numRef>
          </c:val>
          <c:smooth val="0"/>
        </c:ser>
        <c:ser>
          <c:idx val="1"/>
          <c:order val="1"/>
          <c:tx>
            <c:strRef>
              <c:f>opbrengsten!$D$42</c:f>
              <c:strCache>
                <c:ptCount val="1"/>
                <c:pt idx="0">
                  <c:v>realisatie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opbrengsten!$B$43:$B$54</c:f>
              <c:strCache/>
            </c:strRef>
          </c:cat>
          <c:val>
            <c:numRef>
              <c:f>opbrengsten!$D$43:$D$54</c:f>
              <c:numCache/>
            </c:numRef>
          </c:val>
          <c:smooth val="0"/>
        </c:ser>
        <c:axId val="1285039"/>
        <c:axId val="11565352"/>
      </c:lineChart>
      <c:dateAx>
        <c:axId val="1285039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crossAx val="11565352"/>
        <c:crosses val="autoZero"/>
        <c:auto val="1"/>
        <c:baseTimeUnit val="months"/>
        <c:noMultiLvlLbl val="0"/>
      </c:dateAx>
      <c:valAx>
        <c:axId val="11565352"/>
        <c:scaling>
          <c:orientation val="minMax"/>
        </c:scaling>
        <c:axPos val="l"/>
        <c:majorGridlines/>
        <c:delete val="0"/>
        <c:numFmt formatCode="_-* #,##0_-;_-* #,##0\-;_-* &quot;-&quot;????_-;_-@_-" sourceLinked="1"/>
        <c:majorTickMark val="out"/>
        <c:minorTickMark val="none"/>
        <c:tickLblPos val="nextTo"/>
        <c:crossAx val="128503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6350">
      <a:solidFill/>
    </a:ln>
  </c:spPr>
  <c:lang xmlns:c="http://schemas.openxmlformats.org/drawingml/2006/chart" val="nl-N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"/>
          <c:y val="0.051"/>
          <c:w val="0.611"/>
          <c:h val="0.759"/>
        </c:manualLayout>
      </c:layout>
      <c:lineChart>
        <c:grouping val="standard"/>
        <c:varyColors val="0"/>
        <c:ser>
          <c:idx val="0"/>
          <c:order val="0"/>
          <c:tx>
            <c:strRef>
              <c:f>opbrengsten!$C$23</c:f>
              <c:strCache>
                <c:ptCount val="1"/>
                <c:pt idx="0">
                  <c:v>P50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opbrengsten!$B$24:$B$35</c:f>
              <c:strCache/>
            </c:strRef>
          </c:cat>
          <c:val>
            <c:numRef>
              <c:f>opbrengsten!$C$24:$C$35</c:f>
              <c:numCache/>
            </c:numRef>
          </c:val>
          <c:smooth val="0"/>
        </c:ser>
        <c:ser>
          <c:idx val="1"/>
          <c:order val="1"/>
          <c:tx>
            <c:strRef>
              <c:f>opbrengsten!$D$23</c:f>
              <c:strCache>
                <c:ptCount val="1"/>
                <c:pt idx="0">
                  <c:v>realisatie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opbrengsten!$B$24:$B$35</c:f>
              <c:strCache/>
            </c:strRef>
          </c:cat>
          <c:val>
            <c:numRef>
              <c:f>opbrengsten!$D$24:$D$35</c:f>
              <c:numCache/>
            </c:numRef>
          </c:val>
          <c:smooth val="0"/>
        </c:ser>
        <c:axId val="36979305"/>
        <c:axId val="64378290"/>
      </c:lineChart>
      <c:dateAx>
        <c:axId val="36979305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crossAx val="64378290"/>
        <c:crosses val="autoZero"/>
        <c:auto val="1"/>
        <c:baseTimeUnit val="months"/>
        <c:noMultiLvlLbl val="0"/>
      </c:dateAx>
      <c:valAx>
        <c:axId val="64378290"/>
        <c:scaling>
          <c:orientation val="minMax"/>
        </c:scaling>
        <c:axPos val="l"/>
        <c:majorGridlines/>
        <c:delete val="0"/>
        <c:numFmt formatCode="_-* #,##0_-;_-* #,##0\-;_-* &quot;-&quot;????_-;_-@_-" sourceLinked="1"/>
        <c:majorTickMark val="out"/>
        <c:minorTickMark val="none"/>
        <c:tickLblPos val="nextTo"/>
        <c:crossAx val="3697930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lang xmlns:c="http://schemas.openxmlformats.org/drawingml/2006/chart" val="nl-N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57150</xdr:rowOff>
    </xdr:from>
    <xdr:to>
      <xdr:col>12</xdr:col>
      <xdr:colOff>238125</xdr:colOff>
      <xdr:row>18</xdr:row>
      <xdr:rowOff>19050</xdr:rowOff>
    </xdr:to>
    <xdr:graphicFrame macro="">
      <xdr:nvGraphicFramePr>
        <xdr:cNvPr id="5" name="Grafiek 4"/>
        <xdr:cNvGraphicFramePr/>
      </xdr:nvGraphicFramePr>
      <xdr:xfrm>
        <a:off x="3914775" y="323850"/>
        <a:ext cx="4448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39</xdr:row>
      <xdr:rowOff>19050</xdr:rowOff>
    </xdr:from>
    <xdr:to>
      <xdr:col>12</xdr:col>
      <xdr:colOff>266700</xdr:colOff>
      <xdr:row>55</xdr:row>
      <xdr:rowOff>142875</xdr:rowOff>
    </xdr:to>
    <xdr:graphicFrame macro="">
      <xdr:nvGraphicFramePr>
        <xdr:cNvPr id="2" name="Grafiek 1"/>
        <xdr:cNvGraphicFramePr/>
      </xdr:nvGraphicFramePr>
      <xdr:xfrm>
        <a:off x="3905250" y="6496050"/>
        <a:ext cx="44862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20</xdr:row>
      <xdr:rowOff>47625</xdr:rowOff>
    </xdr:from>
    <xdr:to>
      <xdr:col>12</xdr:col>
      <xdr:colOff>266700</xdr:colOff>
      <xdr:row>37</xdr:row>
      <xdr:rowOff>28575</xdr:rowOff>
    </xdr:to>
    <xdr:graphicFrame macro="">
      <xdr:nvGraphicFramePr>
        <xdr:cNvPr id="6" name="Grafiek 5"/>
        <xdr:cNvGraphicFramePr/>
      </xdr:nvGraphicFramePr>
      <xdr:xfrm>
        <a:off x="3905250" y="3419475"/>
        <a:ext cx="448627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workbookViewId="0" topLeftCell="A19">
      <selection activeCell="E20" sqref="E20"/>
    </sheetView>
  </sheetViews>
  <sheetFormatPr defaultColWidth="9.00390625" defaultRowHeight="12.75"/>
  <cols>
    <col min="1" max="1" width="6.25390625" style="0" customWidth="1"/>
    <col min="2" max="2" width="7.625" style="0" customWidth="1"/>
    <col min="3" max="3" width="11.00390625" style="0" customWidth="1"/>
    <col min="4" max="4" width="11.875" style="0" bestFit="1" customWidth="1"/>
    <col min="5" max="5" width="10.125" style="0" customWidth="1"/>
    <col min="6" max="6" width="5.75390625" style="0" customWidth="1"/>
    <col min="14" max="14" width="10.625" style="0" customWidth="1"/>
  </cols>
  <sheetData>
    <row r="1" ht="21">
      <c r="A1" s="1" t="s">
        <v>13</v>
      </c>
    </row>
    <row r="4" spans="1:5" ht="15">
      <c r="A4" s="2" t="s">
        <v>6</v>
      </c>
      <c r="B4" s="36" t="s">
        <v>7</v>
      </c>
      <c r="C4" s="37"/>
      <c r="D4" s="38"/>
      <c r="E4" s="20" t="s">
        <v>0</v>
      </c>
    </row>
    <row r="5" spans="1:5" ht="12.75">
      <c r="A5" s="4" t="s">
        <v>1</v>
      </c>
      <c r="B5" s="7"/>
      <c r="C5" s="10" t="s">
        <v>2</v>
      </c>
      <c r="D5" s="12" t="s">
        <v>3</v>
      </c>
      <c r="E5" s="21" t="s">
        <v>4</v>
      </c>
    </row>
    <row r="6" spans="1:7" ht="12.75">
      <c r="A6" s="22">
        <v>0.0633</v>
      </c>
      <c r="B6" s="8">
        <v>41518</v>
      </c>
      <c r="C6" s="11">
        <f>A6*12200000</f>
        <v>772259.9999999999</v>
      </c>
      <c r="D6" s="13">
        <f>A6*14000000</f>
        <v>886199.9999999999</v>
      </c>
      <c r="E6" s="9">
        <v>975000</v>
      </c>
      <c r="G6" t="s">
        <v>5</v>
      </c>
    </row>
    <row r="7" spans="1:5" ht="12.75">
      <c r="A7" s="22">
        <v>0.0908</v>
      </c>
      <c r="B7" s="8">
        <v>41548</v>
      </c>
      <c r="C7" s="11">
        <f>A7*12200000</f>
        <v>1107760</v>
      </c>
      <c r="D7" s="13">
        <f>A7*14000000</f>
        <v>1271200</v>
      </c>
      <c r="E7" s="9">
        <v>1455000</v>
      </c>
    </row>
    <row r="8" spans="1:5" ht="12.75">
      <c r="A8" s="22">
        <v>0.0941</v>
      </c>
      <c r="B8" s="8">
        <v>41579</v>
      </c>
      <c r="C8" s="11">
        <f aca="true" t="shared" si="0" ref="C8:C13">A8*12200000</f>
        <v>1148020</v>
      </c>
      <c r="D8" s="13">
        <f aca="true" t="shared" si="1" ref="D8:D13">A8*14000000</f>
        <v>1317400</v>
      </c>
      <c r="E8" s="9">
        <v>1123000</v>
      </c>
    </row>
    <row r="9" spans="1:5" ht="12.75">
      <c r="A9" s="22">
        <v>0.1057</v>
      </c>
      <c r="B9" s="8">
        <v>41609</v>
      </c>
      <c r="C9" s="11">
        <f t="shared" si="0"/>
        <v>1289540</v>
      </c>
      <c r="D9" s="13">
        <f t="shared" si="1"/>
        <v>1479800</v>
      </c>
      <c r="E9" s="9">
        <v>1761000</v>
      </c>
    </row>
    <row r="10" spans="1:5" ht="12.75">
      <c r="A10" s="22">
        <v>0.1274</v>
      </c>
      <c r="B10" s="6">
        <v>41640</v>
      </c>
      <c r="C10" s="11">
        <f t="shared" si="0"/>
        <v>1554280.0000000002</v>
      </c>
      <c r="D10" s="13">
        <f t="shared" si="1"/>
        <v>1783600.0000000002</v>
      </c>
      <c r="E10" s="9">
        <v>1638000</v>
      </c>
    </row>
    <row r="11" spans="1:5" ht="12.75">
      <c r="A11" s="23">
        <v>0.1124</v>
      </c>
      <c r="B11" s="24" t="s">
        <v>11</v>
      </c>
      <c r="C11" s="25">
        <f t="shared" si="0"/>
        <v>1371280</v>
      </c>
      <c r="D11" s="26">
        <f t="shared" si="1"/>
        <v>1573600</v>
      </c>
      <c r="E11" s="28">
        <v>1679000</v>
      </c>
    </row>
    <row r="12" spans="1:5" ht="12.75">
      <c r="A12" s="22">
        <v>0.1024</v>
      </c>
      <c r="B12" s="8">
        <v>41699</v>
      </c>
      <c r="C12" s="11">
        <f t="shared" si="0"/>
        <v>1249280</v>
      </c>
      <c r="D12" s="13">
        <f t="shared" si="1"/>
        <v>1433600</v>
      </c>
      <c r="E12" s="9">
        <v>1166000</v>
      </c>
    </row>
    <row r="13" spans="1:5" ht="12.75">
      <c r="A13" s="27">
        <v>0.0716</v>
      </c>
      <c r="B13" s="8">
        <v>41730</v>
      </c>
      <c r="C13" s="11">
        <f t="shared" si="0"/>
        <v>873520</v>
      </c>
      <c r="D13" s="13">
        <f t="shared" si="1"/>
        <v>1002400</v>
      </c>
      <c r="E13" s="9">
        <v>879000</v>
      </c>
    </row>
    <row r="14" spans="1:5" ht="12.75">
      <c r="A14" s="22">
        <v>0.0708</v>
      </c>
      <c r="B14" s="8">
        <v>41760</v>
      </c>
      <c r="C14" s="11">
        <f>A14*12200000</f>
        <v>863760</v>
      </c>
      <c r="D14" s="13">
        <f>A14*14000000</f>
        <v>991200</v>
      </c>
      <c r="E14" s="9">
        <v>788000</v>
      </c>
    </row>
    <row r="15" spans="1:5" ht="12.75">
      <c r="A15" s="22">
        <v>0.0558</v>
      </c>
      <c r="B15" s="8">
        <v>41791</v>
      </c>
      <c r="C15" s="11">
        <f>A15*12200000</f>
        <v>680760</v>
      </c>
      <c r="D15" s="13">
        <f>A15*14000000</f>
        <v>781200</v>
      </c>
      <c r="E15" s="9">
        <v>465000</v>
      </c>
    </row>
    <row r="16" spans="1:5" ht="12.75">
      <c r="A16" s="22">
        <v>0.0558</v>
      </c>
      <c r="B16" s="8">
        <v>41456</v>
      </c>
      <c r="C16" s="11">
        <f>A16*12200000</f>
        <v>680760</v>
      </c>
      <c r="D16" s="13">
        <f>A16*14000000</f>
        <v>781200</v>
      </c>
      <c r="E16" s="9">
        <v>660000</v>
      </c>
    </row>
    <row r="17" spans="1:5" ht="12.75">
      <c r="A17" s="22">
        <v>0.05</v>
      </c>
      <c r="B17" s="8">
        <v>41852</v>
      </c>
      <c r="C17" s="11">
        <f>A17*12200000</f>
        <v>610000</v>
      </c>
      <c r="D17" s="13">
        <f>A17*14000000</f>
        <v>700000</v>
      </c>
      <c r="E17" s="9">
        <v>1058000</v>
      </c>
    </row>
    <row r="18" spans="1:5" s="30" customFormat="1" ht="12.75">
      <c r="A18"/>
      <c r="B18" s="33" t="s">
        <v>12</v>
      </c>
      <c r="C18" s="35">
        <f>SUM(C6:C14)</f>
        <v>10229700</v>
      </c>
      <c r="D18" s="35">
        <f>SUM(D6:D14)</f>
        <v>11739000</v>
      </c>
      <c r="E18" s="35">
        <f>SUM(E6:E17)</f>
        <v>13647000</v>
      </c>
    </row>
    <row r="21" ht="12.75">
      <c r="E21" t="s">
        <v>5</v>
      </c>
    </row>
    <row r="22" spans="1:6" ht="15">
      <c r="A22" s="2" t="s">
        <v>8</v>
      </c>
      <c r="B22" s="36" t="s">
        <v>9</v>
      </c>
      <c r="C22" s="38"/>
      <c r="D22" s="19" t="s">
        <v>0</v>
      </c>
      <c r="E22" s="3"/>
      <c r="F22" s="3"/>
    </row>
    <row r="23" spans="1:10" ht="12.75">
      <c r="A23" s="4" t="s">
        <v>1</v>
      </c>
      <c r="B23" s="5"/>
      <c r="C23" s="17" t="s">
        <v>3</v>
      </c>
      <c r="D23" s="21" t="s">
        <v>4</v>
      </c>
      <c r="E23" s="14"/>
      <c r="F23" s="14"/>
      <c r="J23" t="s">
        <v>5</v>
      </c>
    </row>
    <row r="24" spans="1:6" ht="12.75">
      <c r="A24" s="22">
        <v>0.0633</v>
      </c>
      <c r="B24" s="8">
        <v>41518</v>
      </c>
      <c r="C24" s="18">
        <f>A24*1500000</f>
        <v>94950</v>
      </c>
      <c r="D24" s="9">
        <v>104750</v>
      </c>
      <c r="E24" s="15"/>
      <c r="F24" s="15"/>
    </row>
    <row r="25" spans="1:6" ht="12.75">
      <c r="A25" s="22">
        <v>0.0908</v>
      </c>
      <c r="B25" s="8">
        <v>41548</v>
      </c>
      <c r="C25" s="18">
        <f>A25*1500000</f>
        <v>136200</v>
      </c>
      <c r="D25" s="16">
        <v>164500</v>
      </c>
      <c r="F25" s="15"/>
    </row>
    <row r="26" spans="1:6" ht="12.75">
      <c r="A26" s="22">
        <v>0.0941</v>
      </c>
      <c r="B26" s="8">
        <v>41579</v>
      </c>
      <c r="C26" s="18">
        <f aca="true" t="shared" si="2" ref="C26:C31">A26*1500000</f>
        <v>141150</v>
      </c>
      <c r="D26" s="9">
        <v>75707</v>
      </c>
      <c r="F26" s="15"/>
    </row>
    <row r="27" spans="1:6" ht="12.75">
      <c r="A27" s="22">
        <v>0.1057</v>
      </c>
      <c r="B27" s="8">
        <v>41609</v>
      </c>
      <c r="C27" s="18">
        <f t="shared" si="2"/>
        <v>158550</v>
      </c>
      <c r="D27" s="16">
        <v>146000</v>
      </c>
      <c r="F27" s="15"/>
    </row>
    <row r="28" spans="1:6" ht="12.75">
      <c r="A28" s="22">
        <v>0.1274</v>
      </c>
      <c r="B28" s="6">
        <v>41640</v>
      </c>
      <c r="C28" s="18">
        <f t="shared" si="2"/>
        <v>191100.00000000003</v>
      </c>
      <c r="D28" s="16">
        <v>143550</v>
      </c>
      <c r="F28" s="15"/>
    </row>
    <row r="29" spans="1:6" ht="12.75">
      <c r="A29" s="22">
        <v>0.1124</v>
      </c>
      <c r="B29" s="8">
        <v>41671</v>
      </c>
      <c r="C29" s="18">
        <f t="shared" si="2"/>
        <v>168600</v>
      </c>
      <c r="D29" s="9">
        <v>152500</v>
      </c>
      <c r="F29" s="15"/>
    </row>
    <row r="30" spans="1:6" ht="12.75">
      <c r="A30" s="22">
        <v>0.1024</v>
      </c>
      <c r="B30" s="8">
        <v>41699</v>
      </c>
      <c r="C30" s="18">
        <f t="shared" si="2"/>
        <v>153600</v>
      </c>
      <c r="D30" s="9">
        <v>86900</v>
      </c>
      <c r="F30" s="15"/>
    </row>
    <row r="31" spans="1:6" ht="12.75">
      <c r="A31" s="27">
        <v>0.0716</v>
      </c>
      <c r="B31" s="8">
        <v>41730</v>
      </c>
      <c r="C31" s="18">
        <f t="shared" si="2"/>
        <v>107400</v>
      </c>
      <c r="D31" s="9">
        <v>71000</v>
      </c>
      <c r="F31" s="15"/>
    </row>
    <row r="32" spans="1:6" ht="12.75">
      <c r="A32" s="22">
        <v>0.0708</v>
      </c>
      <c r="B32" s="8">
        <v>41760</v>
      </c>
      <c r="C32" s="18">
        <f>A32*1500000</f>
        <v>106200</v>
      </c>
      <c r="D32" s="9">
        <v>70250</v>
      </c>
      <c r="F32" s="15"/>
    </row>
    <row r="33" spans="1:6" ht="12.75">
      <c r="A33" s="22">
        <v>0.0558</v>
      </c>
      <c r="B33" s="8">
        <v>41791</v>
      </c>
      <c r="C33" s="18">
        <f>A33*1500000</f>
        <v>83700</v>
      </c>
      <c r="D33" s="9">
        <v>38500</v>
      </c>
      <c r="F33" s="15"/>
    </row>
    <row r="34" spans="1:6" ht="12.75">
      <c r="A34" s="22">
        <v>0.0558</v>
      </c>
      <c r="B34" s="8">
        <v>41821</v>
      </c>
      <c r="C34" s="18">
        <f>A34*1500000</f>
        <v>83700</v>
      </c>
      <c r="D34" s="9">
        <v>56800</v>
      </c>
      <c r="F34" s="15"/>
    </row>
    <row r="35" spans="1:6" ht="12.75">
      <c r="A35" s="22">
        <v>0.05</v>
      </c>
      <c r="B35" s="8">
        <v>41852</v>
      </c>
      <c r="C35" s="18">
        <f>A35*1500000</f>
        <v>75000</v>
      </c>
      <c r="D35" s="9">
        <v>105850</v>
      </c>
      <c r="F35" s="15"/>
    </row>
    <row r="36" spans="1:6" s="30" customFormat="1" ht="12.75">
      <c r="A36"/>
      <c r="B36" s="33" t="s">
        <v>12</v>
      </c>
      <c r="C36" s="34">
        <f>SUM(C24:C33)</f>
        <v>1341450</v>
      </c>
      <c r="D36" s="34">
        <f>SUM(D24:D35)</f>
        <v>1216307</v>
      </c>
      <c r="F36" s="31"/>
    </row>
    <row r="38" spans="3:4" ht="12.75">
      <c r="C38" t="s">
        <v>5</v>
      </c>
      <c r="D38" s="29"/>
    </row>
    <row r="39" ht="12.75">
      <c r="D39" t="s">
        <v>5</v>
      </c>
    </row>
    <row r="41" spans="1:4" ht="15">
      <c r="A41" s="2" t="s">
        <v>8</v>
      </c>
      <c r="B41" s="36" t="s">
        <v>10</v>
      </c>
      <c r="C41" s="38"/>
      <c r="D41" s="32" t="s">
        <v>0</v>
      </c>
    </row>
    <row r="42" spans="1:4" ht="12.75">
      <c r="A42" s="4" t="s">
        <v>1</v>
      </c>
      <c r="B42" s="5"/>
      <c r="C42" s="17" t="s">
        <v>3</v>
      </c>
      <c r="D42" s="21" t="s">
        <v>4</v>
      </c>
    </row>
    <row r="43" spans="1:4" ht="12.75">
      <c r="A43" s="22">
        <v>0.0633</v>
      </c>
      <c r="B43" s="8">
        <v>41518</v>
      </c>
      <c r="C43" s="18">
        <f aca="true" t="shared" si="3" ref="C43:D54">D6+C24</f>
        <v>981149.9999999999</v>
      </c>
      <c r="D43" s="16">
        <f t="shared" si="3"/>
        <v>1079750</v>
      </c>
    </row>
    <row r="44" spans="1:4" ht="12.75">
      <c r="A44" s="22">
        <v>0.0908</v>
      </c>
      <c r="B44" s="8">
        <v>41548</v>
      </c>
      <c r="C44" s="18">
        <f t="shared" si="3"/>
        <v>1407400</v>
      </c>
      <c r="D44" s="16">
        <f t="shared" si="3"/>
        <v>1619500</v>
      </c>
    </row>
    <row r="45" spans="1:4" ht="12.75">
      <c r="A45" s="22">
        <v>0.0941</v>
      </c>
      <c r="B45" s="8">
        <v>41579</v>
      </c>
      <c r="C45" s="18">
        <f t="shared" si="3"/>
        <v>1458550</v>
      </c>
      <c r="D45" s="16">
        <f t="shared" si="3"/>
        <v>1198707</v>
      </c>
    </row>
    <row r="46" spans="1:4" ht="12.75">
      <c r="A46" s="22">
        <v>0.1057</v>
      </c>
      <c r="B46" s="8">
        <v>41609</v>
      </c>
      <c r="C46" s="18">
        <f t="shared" si="3"/>
        <v>1638350</v>
      </c>
      <c r="D46" s="16">
        <f t="shared" si="3"/>
        <v>1907000</v>
      </c>
    </row>
    <row r="47" spans="1:4" ht="12.75">
      <c r="A47" s="22">
        <v>0.1274</v>
      </c>
      <c r="B47" s="6">
        <v>41640</v>
      </c>
      <c r="C47" s="18">
        <f t="shared" si="3"/>
        <v>1974700.0000000002</v>
      </c>
      <c r="D47" s="16">
        <f t="shared" si="3"/>
        <v>1781550</v>
      </c>
    </row>
    <row r="48" spans="1:4" ht="12.75">
      <c r="A48" s="22">
        <v>0.1124</v>
      </c>
      <c r="B48" s="8">
        <v>41671</v>
      </c>
      <c r="C48" s="18">
        <f t="shared" si="3"/>
        <v>1742200</v>
      </c>
      <c r="D48" s="16">
        <f t="shared" si="3"/>
        <v>1831500</v>
      </c>
    </row>
    <row r="49" spans="1:4" ht="12.75">
      <c r="A49" s="22">
        <v>0.1024</v>
      </c>
      <c r="B49" s="8">
        <v>41699</v>
      </c>
      <c r="C49" s="18">
        <f t="shared" si="3"/>
        <v>1587200</v>
      </c>
      <c r="D49" s="16">
        <f t="shared" si="3"/>
        <v>1252900</v>
      </c>
    </row>
    <row r="50" spans="1:4" ht="12.75">
      <c r="A50" s="27">
        <v>0.0716</v>
      </c>
      <c r="B50" s="8">
        <v>41730</v>
      </c>
      <c r="C50" s="18">
        <f t="shared" si="3"/>
        <v>1109800</v>
      </c>
      <c r="D50" s="16">
        <f t="shared" si="3"/>
        <v>950000</v>
      </c>
    </row>
    <row r="51" spans="1:4" ht="12.75">
      <c r="A51" s="22">
        <v>0.0708</v>
      </c>
      <c r="B51" s="8">
        <v>41760</v>
      </c>
      <c r="C51" s="18">
        <f t="shared" si="3"/>
        <v>1097400</v>
      </c>
      <c r="D51" s="16">
        <f t="shared" si="3"/>
        <v>858250</v>
      </c>
    </row>
    <row r="52" spans="1:4" ht="12.75">
      <c r="A52" s="22">
        <v>0.0558</v>
      </c>
      <c r="B52" s="8">
        <v>41791</v>
      </c>
      <c r="C52" s="18">
        <f t="shared" si="3"/>
        <v>864900</v>
      </c>
      <c r="D52" s="16">
        <f t="shared" si="3"/>
        <v>503500</v>
      </c>
    </row>
    <row r="53" spans="1:4" ht="12.75">
      <c r="A53" s="22">
        <v>0.0558</v>
      </c>
      <c r="B53" s="8">
        <v>41821</v>
      </c>
      <c r="C53" s="18">
        <f t="shared" si="3"/>
        <v>864900</v>
      </c>
      <c r="D53" s="16">
        <f t="shared" si="3"/>
        <v>716800</v>
      </c>
    </row>
    <row r="54" spans="1:4" ht="12.75">
      <c r="A54" s="22">
        <v>0.05</v>
      </c>
      <c r="B54" s="8">
        <v>41852</v>
      </c>
      <c r="C54" s="18">
        <f t="shared" si="3"/>
        <v>775000</v>
      </c>
      <c r="D54" s="16">
        <f t="shared" si="3"/>
        <v>1163850</v>
      </c>
    </row>
    <row r="55" spans="2:4" ht="12.75">
      <c r="B55" s="33" t="s">
        <v>12</v>
      </c>
      <c r="C55" s="34">
        <f>SUM(C43:C51)</f>
        <v>12996750</v>
      </c>
      <c r="D55" s="16">
        <f>E18+D36</f>
        <v>14863307</v>
      </c>
    </row>
    <row r="56" ht="12.75">
      <c r="O56" t="s">
        <v>5</v>
      </c>
    </row>
  </sheetData>
  <mergeCells count="3">
    <mergeCell ref="B4:D4"/>
    <mergeCell ref="B22:C22"/>
    <mergeCell ref="B41:C4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Trimbos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olthuis</dc:creator>
  <cp:keywords/>
  <dc:description/>
  <cp:lastModifiedBy>Olthuis</cp:lastModifiedBy>
  <cp:lastPrinted>2012-10-09T08:51:52Z</cp:lastPrinted>
  <dcterms:created xsi:type="dcterms:W3CDTF">2011-09-07T10:32:04Z</dcterms:created>
  <dcterms:modified xsi:type="dcterms:W3CDTF">2014-09-04T06:17:41Z</dcterms:modified>
  <cp:category/>
  <cp:version/>
  <cp:contentType/>
  <cp:contentStatus/>
</cp:coreProperties>
</file>